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B:\Budget\FY25\Forecast\Calendar &amp; Presentation\"/>
    </mc:Choice>
  </mc:AlternateContent>
  <xr:revisionPtr revIDLastSave="0" documentId="13_ncr:1_{CBA18F33-EE17-40AF-A62E-74F1863D551B}" xr6:coauthVersionLast="47" xr6:coauthVersionMax="47" xr10:uidLastSave="{00000000-0000-0000-0000-000000000000}"/>
  <bookViews>
    <workbookView xWindow="28680" yWindow="-120" windowWidth="29040" windowHeight="15720" xr2:uid="{0CA67091-98DA-4C75-AEE6-D53A66005041}"/>
  </bookViews>
  <sheets>
    <sheet name="FS Rollforward Template" sheetId="4" r:id="rId1"/>
    <sheet name="Insert RPT119 or 119A" sheetId="5" r:id="rId2"/>
    <sheet name="SWB" sheetId="2" r:id="rId3"/>
    <sheet name="Professional Revenue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  <c r="H16" i="2"/>
  <c r="H15" i="2"/>
  <c r="H14" i="2"/>
  <c r="H13" i="2"/>
  <c r="H12" i="2"/>
  <c r="H11" i="2"/>
  <c r="H9" i="2"/>
  <c r="H8" i="2"/>
  <c r="H7" i="2"/>
  <c r="H6" i="2"/>
  <c r="H5" i="2"/>
  <c r="H4" i="2"/>
  <c r="H3" i="2"/>
  <c r="L32" i="4"/>
  <c r="N32" i="4" s="1"/>
  <c r="L31" i="4"/>
  <c r="N31" i="4" s="1"/>
  <c r="L30" i="4"/>
  <c r="N30" i="4" s="1"/>
  <c r="L29" i="4"/>
  <c r="N29" i="4" s="1"/>
  <c r="L28" i="4"/>
  <c r="N28" i="4" s="1"/>
  <c r="L27" i="4"/>
  <c r="N27" i="4" s="1"/>
  <c r="L26" i="4"/>
  <c r="N26" i="4" s="1"/>
  <c r="L25" i="4"/>
  <c r="N25" i="4" s="1"/>
  <c r="L24" i="4"/>
  <c r="N24" i="4" s="1"/>
  <c r="L23" i="4"/>
  <c r="N23" i="4" s="1"/>
  <c r="L22" i="4"/>
  <c r="N22" i="4" s="1"/>
  <c r="L21" i="4"/>
  <c r="N21" i="4" s="1"/>
  <c r="L20" i="4"/>
  <c r="N20" i="4" s="1"/>
  <c r="L17" i="4"/>
  <c r="N17" i="4" s="1"/>
  <c r="L16" i="4"/>
  <c r="N16" i="4" s="1"/>
  <c r="L15" i="4"/>
  <c r="N15" i="4" s="1"/>
  <c r="L11" i="4"/>
  <c r="L10" i="4"/>
  <c r="L9" i="4"/>
  <c r="D7" i="3"/>
  <c r="K4" i="2"/>
  <c r="K5" i="2"/>
  <c r="K6" i="2"/>
  <c r="K7" i="2"/>
  <c r="K8" i="2"/>
  <c r="K9" i="2"/>
  <c r="K11" i="2"/>
  <c r="K12" i="2"/>
  <c r="K13" i="2"/>
  <c r="K14" i="2"/>
  <c r="K15" i="2"/>
  <c r="K16" i="2"/>
  <c r="K17" i="2"/>
  <c r="K3" i="2"/>
  <c r="K18" i="4" l="1"/>
  <c r="K33" i="4" s="1"/>
  <c r="J18" i="4"/>
  <c r="J33" i="4" s="1"/>
  <c r="I18" i="4"/>
  <c r="I33" i="4" s="1"/>
  <c r="H18" i="4"/>
  <c r="H33" i="4" s="1"/>
  <c r="F18" i="4"/>
  <c r="F33" i="4" s="1"/>
  <c r="D18" i="4"/>
  <c r="D33" i="4" s="1"/>
  <c r="L18" i="4"/>
  <c r="K12" i="4"/>
  <c r="J12" i="4"/>
  <c r="I12" i="4"/>
  <c r="H12" i="4"/>
  <c r="F12" i="4"/>
  <c r="D12" i="4"/>
  <c r="N11" i="4"/>
  <c r="N10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5" i="4" s="1"/>
  <c r="N9" i="4"/>
  <c r="F7" i="3"/>
  <c r="E7" i="3"/>
  <c r="H6" i="3"/>
  <c r="G6" i="3"/>
  <c r="H5" i="3"/>
  <c r="G5" i="3"/>
  <c r="I35" i="4" l="1"/>
  <c r="K35" i="4"/>
  <c r="L33" i="4"/>
  <c r="H35" i="4"/>
  <c r="L12" i="4"/>
  <c r="D35" i="4"/>
  <c r="J35" i="4"/>
  <c r="F35" i="4"/>
  <c r="G7" i="3"/>
  <c r="H7" i="3"/>
  <c r="N12" i="4"/>
  <c r="N18" i="4"/>
  <c r="N33" i="4" s="1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L35" i="4" l="1"/>
  <c r="N3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Ledbetter, Anna Jane</author>
  </authors>
  <commentList>
    <comment ref="D5" authorId="0" shapeId="0" xr:uid="{49760903-FE77-4785-A349-29D96B249426}">
      <text>
        <r>
          <rPr>
            <b/>
            <sz val="9"/>
            <color indexed="81"/>
            <rFont val="Tahoma"/>
            <family val="2"/>
          </rPr>
          <t xml:space="preserve">Enter numbers from Q1 Forecast 
</t>
        </r>
        <r>
          <rPr>
            <sz val="9"/>
            <color indexed="81"/>
            <rFont val="Tahoma"/>
            <family val="2"/>
          </rPr>
          <t xml:space="preserve">
Use Adaptive report: 3 - FCST - PB Revenue - Summary Forecast vs Budget - Departments</t>
        </r>
      </text>
    </comment>
    <comment ref="E5" authorId="0" shapeId="0" xr:uid="{2C214968-4BB4-4306-B8DA-804795845519}">
      <text>
        <r>
          <rPr>
            <b/>
            <sz val="9"/>
            <color indexed="81"/>
            <rFont val="Tahoma"/>
            <family val="2"/>
          </rPr>
          <t xml:space="preserve">Enter numbers from Q1 Forecast 
</t>
        </r>
        <r>
          <rPr>
            <sz val="9"/>
            <color indexed="81"/>
            <rFont val="Tahoma"/>
            <family val="2"/>
          </rPr>
          <t xml:space="preserve">
Use Adaptive report: 3 - FCST - PB Revenue - Summary Forecast vs Budget - Departments</t>
        </r>
      </text>
    </comment>
    <comment ref="F5" authorId="0" shapeId="0" xr:uid="{A6A78519-6DA0-46DB-8CFD-336011A1F076}">
      <text>
        <r>
          <rPr>
            <b/>
            <sz val="9"/>
            <color indexed="81"/>
            <rFont val="Tahoma"/>
            <family val="2"/>
          </rPr>
          <t xml:space="preserve">Enter numbers from Q1Forecast 
</t>
        </r>
        <r>
          <rPr>
            <sz val="9"/>
            <color indexed="81"/>
            <rFont val="Tahoma"/>
            <family val="2"/>
          </rPr>
          <t xml:space="preserve">
Use Adaptive report: 3 - FCST - PB Revenue - Summary Forecast vs Budget - Departments</t>
        </r>
      </text>
    </comment>
    <comment ref="D6" authorId="0" shapeId="0" xr:uid="{7C5E9DB3-3987-4F37-9282-0115C167778F}">
      <text>
        <r>
          <rPr>
            <b/>
            <sz val="9"/>
            <color indexed="81"/>
            <rFont val="Tahoma"/>
            <family val="2"/>
          </rPr>
          <t xml:space="preserve">Enter numbers for FY25 Budget 
</t>
        </r>
        <r>
          <rPr>
            <sz val="9"/>
            <color indexed="81"/>
            <rFont val="Tahoma"/>
            <family val="2"/>
          </rPr>
          <t xml:space="preserve">
Use Adaptive report: 3 - FCST - PB Revenue - Summary Forecast vs Budget - Departments</t>
        </r>
      </text>
    </comment>
    <comment ref="E6" authorId="0" shapeId="0" xr:uid="{90138345-273D-47A3-BF63-2B4FA05356B6}">
      <text>
        <r>
          <rPr>
            <b/>
            <sz val="9"/>
            <color indexed="81"/>
            <rFont val="Tahoma"/>
            <family val="2"/>
          </rPr>
          <t xml:space="preserve">Enter numbers for FY25 Budget 
</t>
        </r>
        <r>
          <rPr>
            <sz val="9"/>
            <color indexed="81"/>
            <rFont val="Tahoma"/>
            <family val="2"/>
          </rPr>
          <t xml:space="preserve">
Use Adaptive report: 3 - FCST - PB Revenue - Summary Forecast vs Budget - Departments</t>
        </r>
      </text>
    </comment>
    <comment ref="F6" authorId="0" shapeId="0" xr:uid="{3A19C522-C72D-491A-B5DA-CD61E4D7ED51}">
      <text>
        <r>
          <rPr>
            <b/>
            <sz val="9"/>
            <color indexed="81"/>
            <rFont val="Tahoma"/>
            <family val="2"/>
          </rPr>
          <t xml:space="preserve">Enter numbers for FY25 Budget 
</t>
        </r>
        <r>
          <rPr>
            <sz val="9"/>
            <color indexed="81"/>
            <rFont val="Tahoma"/>
            <family val="2"/>
          </rPr>
          <t xml:space="preserve">
Use Adaptive report: 3 - FCST - PB Revenue - Summary Forecast vs Budget - Departments</t>
        </r>
      </text>
    </comment>
  </commentList>
</comments>
</file>

<file path=xl/sharedStrings.xml><?xml version="1.0" encoding="utf-8"?>
<sst xmlns="http://schemas.openxmlformats.org/spreadsheetml/2006/main" count="162" uniqueCount="110">
  <si>
    <t>Expense</t>
  </si>
  <si>
    <t>Revenue</t>
  </si>
  <si>
    <t>Professional Revenue</t>
  </si>
  <si>
    <t>Other Operating</t>
  </si>
  <si>
    <t>SWB</t>
  </si>
  <si>
    <t>Staff Salaries</t>
  </si>
  <si>
    <t>Faculty Salaries</t>
  </si>
  <si>
    <t>Hospital Support</t>
  </si>
  <si>
    <t>Fringe</t>
  </si>
  <si>
    <t>Total SWB</t>
  </si>
  <si>
    <t>Academic &amp; Research</t>
  </si>
  <si>
    <t>Supplies &amp; Drugs</t>
  </si>
  <si>
    <t>Facilities &amp; Equip</t>
  </si>
  <si>
    <t>Other</t>
  </si>
  <si>
    <t>Total Expense</t>
  </si>
  <si>
    <t>Net Income</t>
  </si>
  <si>
    <t>Total AE</t>
  </si>
  <si>
    <t>Total Revenue</t>
  </si>
  <si>
    <t>OE VMG</t>
  </si>
  <si>
    <t>OE GG</t>
  </si>
  <si>
    <t>Professional Services</t>
  </si>
  <si>
    <t>Subcontracts</t>
  </si>
  <si>
    <t>Contract Labor</t>
  </si>
  <si>
    <t>Insurance Expense</t>
  </si>
  <si>
    <t>Research and Education</t>
  </si>
  <si>
    <t>Travel and Entertainment</t>
  </si>
  <si>
    <t>Services and Other</t>
  </si>
  <si>
    <t>OE Acad RA:</t>
  </si>
  <si>
    <t>OE VMG:</t>
  </si>
  <si>
    <t>OE GG:</t>
  </si>
  <si>
    <t>[A]</t>
  </si>
  <si>
    <t>Faculty or Staff</t>
  </si>
  <si>
    <t>Q1 Forecast</t>
  </si>
  <si>
    <t>Variance $</t>
  </si>
  <si>
    <t>Incentives and Market</t>
  </si>
  <si>
    <t>Net New Providers</t>
  </si>
  <si>
    <t>Explanation and Notes</t>
  </si>
  <si>
    <t>OEClin_RA</t>
  </si>
  <si>
    <t>Faculty</t>
  </si>
  <si>
    <t>Higher Comp Accrual</t>
  </si>
  <si>
    <t>OEClin_VMG</t>
  </si>
  <si>
    <t>Budgeted in Other Natural Class Line (For Ex:Not Budgeted in Salary - Budgeted in APS/Other Account)</t>
  </si>
  <si>
    <t>OEClin_Edu</t>
  </si>
  <si>
    <t>Unbudgeted Position-budgeted as faculty but filled as non faculty providers</t>
  </si>
  <si>
    <t>OEAcad_RA</t>
  </si>
  <si>
    <t>Unbudgeted Position</t>
  </si>
  <si>
    <t>OEAcad_CC</t>
  </si>
  <si>
    <t>Unbudgeted Productivity Pay</t>
  </si>
  <si>
    <t>OEAcad_Edu</t>
  </si>
  <si>
    <t>Unbudgeted Additional Coverage Pay</t>
  </si>
  <si>
    <t>OEAcad_GG</t>
  </si>
  <si>
    <t>Unbudgeted Other Add'l Pay</t>
  </si>
  <si>
    <t>Unbudgeted Salary Adj</t>
  </si>
  <si>
    <t>Staff</t>
  </si>
  <si>
    <t>Unbudgeted Grant Salary</t>
  </si>
  <si>
    <t>Salary Moved to Grant/ Contract/  Endowment</t>
  </si>
  <si>
    <t>Faculty Resigned/ Left Dept</t>
  </si>
  <si>
    <t>Timing of Budget Spread</t>
  </si>
  <si>
    <t>Unbudgeted Positions but increased in Gifts &amp; Grants revenue</t>
  </si>
  <si>
    <t>Budgeted (or accrued) in Faculty Salary</t>
  </si>
  <si>
    <t>Budgeted positions not hired</t>
  </si>
  <si>
    <t>Chang in status- originally budgeted as non faculty provider and changed to faculty status</t>
  </si>
  <si>
    <t>Workday Default Center getting charged for expense that needs adjusted to grants/correct entity</t>
  </si>
  <si>
    <t>Prior Year Reversal Lower than Actual Comp Payout</t>
  </si>
  <si>
    <t xml:space="preserve">Other-*Please add additional Comments </t>
  </si>
  <si>
    <t>Charges</t>
  </si>
  <si>
    <t>Collections</t>
  </si>
  <si>
    <t>wRVUs &amp; ASAs</t>
  </si>
  <si>
    <t>Charges per wRVU &amp; ASA</t>
  </si>
  <si>
    <t>Collection Rate</t>
  </si>
  <si>
    <t>Variance</t>
  </si>
  <si>
    <t>What are the variance drivers?</t>
  </si>
  <si>
    <t>Specific Provider(s): please provide Provider name</t>
  </si>
  <si>
    <t>If related to a specific provider, is it due to a departure, ramp up, future start date, etc…?</t>
  </si>
  <si>
    <t>What is driving Collection Rate? (Charge Lag, Staffing Issues, Workload, etc…)</t>
  </si>
  <si>
    <t>Please provide these explanations on the Professional Revenue tab</t>
  </si>
  <si>
    <t>Please provide these explanations on the SWB tab</t>
  </si>
  <si>
    <t>OE EDU:</t>
  </si>
  <si>
    <t>OE CC:</t>
  </si>
  <si>
    <t>Ending balances should agree with Department's Report 119 (Clinical) and Report 119a (Non-Clin/G&amp;A) in Adaptive.</t>
  </si>
  <si>
    <t xml:space="preserve"> Variance %</t>
  </si>
  <si>
    <t xml:space="preserve">Hospital Gap </t>
  </si>
  <si>
    <t>VMG Revenue Taxes</t>
  </si>
  <si>
    <t>FTE Changes (Counts)</t>
  </si>
  <si>
    <r>
      <t>Incentives and Market ($$</t>
    </r>
    <r>
      <rPr>
        <b/>
        <sz val="11"/>
        <rFont val="Calibri"/>
        <family val="2"/>
        <scheme val="minor"/>
      </rPr>
      <t>$'s)</t>
    </r>
  </si>
  <si>
    <r>
      <t>Net New Providers ($$</t>
    </r>
    <r>
      <rPr>
        <b/>
        <sz val="11"/>
        <rFont val="Calibri"/>
        <family val="2"/>
        <scheme val="minor"/>
      </rPr>
      <t>$'s)</t>
    </r>
  </si>
  <si>
    <t>Operating Entity</t>
  </si>
  <si>
    <t xml:space="preserve">Source:  </t>
  </si>
  <si>
    <t>From RPT119 or RPT119A</t>
  </si>
  <si>
    <t>Explanation Examples</t>
  </si>
  <si>
    <t>Total Variance $$$'s</t>
  </si>
  <si>
    <t>OE Acad RA or OE Clin RA</t>
  </si>
  <si>
    <t>OE Acad CC</t>
  </si>
  <si>
    <t>OEAcad or OEClin Edu</t>
  </si>
  <si>
    <t>Adaptive Report:</t>
  </si>
  <si>
    <t>FY25 Q1 Forecast</t>
  </si>
  <si>
    <t>FY25 Budget</t>
  </si>
  <si>
    <t>Selections:</t>
  </si>
  <si>
    <t>Q1 Fcst v FY25 Bud</t>
  </si>
  <si>
    <t>FY25 BDGT</t>
  </si>
  <si>
    <t>Q1 FCST</t>
  </si>
  <si>
    <r>
      <t xml:space="preserve">EXPLANATIONS BY OPERATING ENTITY </t>
    </r>
    <r>
      <rPr>
        <b/>
        <u/>
        <sz val="11"/>
        <color rgb="FFC00000"/>
        <rFont val="Calibri"/>
        <family val="2"/>
        <scheme val="minor"/>
      </rPr>
      <t>FOR MATERIAL VARIANCES</t>
    </r>
    <r>
      <rPr>
        <b/>
        <u/>
        <sz val="11"/>
        <color theme="1"/>
        <rFont val="Calibri"/>
        <family val="2"/>
        <scheme val="minor"/>
      </rPr>
      <t>:</t>
    </r>
  </si>
  <si>
    <t xml:space="preserve">Please provide explanations below for material variances
Enter variances in applicable lines and sum of small variances can be added to line 24 "Other" to balance to RPT119 or RPT119a
</t>
  </si>
  <si>
    <t>Rollforward:  FY25 Budget to Q1 Forecast</t>
  </si>
  <si>
    <r>
      <t xml:space="preserve">Variances (section) from RPT119 or RPT119A
</t>
    </r>
    <r>
      <rPr>
        <b/>
        <u/>
        <sz val="11"/>
        <color rgb="FFC00000"/>
        <rFont val="Calibri"/>
        <family val="2"/>
        <scheme val="minor"/>
      </rPr>
      <t>Sum of the FY25 Budget and Variances = Q1 FCST</t>
    </r>
  </si>
  <si>
    <t>User Input</t>
  </si>
  <si>
    <t>Calculation</t>
  </si>
  <si>
    <t>Enter Department</t>
  </si>
  <si>
    <t>User Input Q1 Forecast Charges, Collections, wRVUs</t>
  </si>
  <si>
    <t>Any large changes from FY25 Budget?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</si>
</sst>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* #,##0.0_);_(* \(#,##0.0\);_(* &quot;-&quot;??_);_(@_)"/>
    <numFmt numFmtId="166" formatCode="_(&quot;$&quot;* #,##0_);_(&quot;$&quot;* \(#,##0\);_(&quot;$&quot;* &quot;-&quot;??_);_(@_)"/>
    <numFmt numFmtId="167" formatCode="#,##0.0%_);[Red]\(#,##0.0%\)"/>
    <numFmt numFmtId="168" formatCode="0.0%"/>
    <numFmt numFmtId="169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left" indent="1"/>
    </xf>
    <xf numFmtId="165" fontId="0" fillId="0" borderId="1" xfId="1" applyNumberFormat="1" applyFont="1" applyBorder="1"/>
    <xf numFmtId="0" fontId="0" fillId="0" borderId="0" xfId="0" applyAlignment="1">
      <alignment horizontal="left" indent="2"/>
    </xf>
    <xf numFmtId="0" fontId="0" fillId="0" borderId="6" xfId="0" applyBorder="1"/>
    <xf numFmtId="0" fontId="0" fillId="0" borderId="7" xfId="0" applyBorder="1"/>
    <xf numFmtId="44" fontId="0" fillId="0" borderId="6" xfId="2" applyFont="1" applyBorder="1"/>
    <xf numFmtId="44" fontId="0" fillId="0" borderId="0" xfId="2" applyFont="1" applyBorder="1"/>
    <xf numFmtId="44" fontId="0" fillId="0" borderId="7" xfId="2" applyFont="1" applyBorder="1"/>
    <xf numFmtId="165" fontId="0" fillId="0" borderId="6" xfId="1" applyNumberFormat="1" applyFont="1" applyBorder="1"/>
    <xf numFmtId="165" fontId="0" fillId="0" borderId="0" xfId="1" applyNumberFormat="1" applyFont="1" applyBorder="1"/>
    <xf numFmtId="165" fontId="0" fillId="0" borderId="8" xfId="1" applyNumberFormat="1" applyFont="1" applyBorder="1"/>
    <xf numFmtId="165" fontId="0" fillId="0" borderId="6" xfId="0" applyNumberFormat="1" applyBorder="1"/>
    <xf numFmtId="165" fontId="0" fillId="0" borderId="0" xfId="0" applyNumberFormat="1"/>
    <xf numFmtId="165" fontId="0" fillId="0" borderId="7" xfId="0" applyNumberFormat="1" applyBorder="1"/>
    <xf numFmtId="0" fontId="2" fillId="0" borderId="2" xfId="0" applyFont="1" applyBorder="1" applyAlignment="1">
      <alignment horizontal="center" wrapText="1"/>
    </xf>
    <xf numFmtId="0" fontId="0" fillId="0" borderId="10" xfId="0" applyBorder="1"/>
    <xf numFmtId="165" fontId="0" fillId="0" borderId="11" xfId="1" applyNumberFormat="1" applyFont="1" applyBorder="1"/>
    <xf numFmtId="164" fontId="0" fillId="0" borderId="10" xfId="2" applyNumberFormat="1" applyFont="1" applyBorder="1"/>
    <xf numFmtId="165" fontId="0" fillId="0" borderId="10" xfId="1" applyNumberFormat="1" applyFont="1" applyBorder="1"/>
    <xf numFmtId="165" fontId="0" fillId="0" borderId="10" xfId="0" applyNumberFormat="1" applyBorder="1"/>
    <xf numFmtId="0" fontId="2" fillId="0" borderId="2" xfId="0" applyFont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left" indent="1"/>
    </xf>
    <xf numFmtId="0" fontId="2" fillId="0" borderId="0" xfId="0" applyFont="1" applyAlignment="1">
      <alignment horizontal="left" indent="1"/>
    </xf>
    <xf numFmtId="164" fontId="2" fillId="0" borderId="10" xfId="2" applyNumberFormat="1" applyFont="1" applyBorder="1"/>
    <xf numFmtId="0" fontId="2" fillId="0" borderId="0" xfId="0" applyFont="1"/>
    <xf numFmtId="164" fontId="2" fillId="0" borderId="6" xfId="2" applyNumberFormat="1" applyFont="1" applyBorder="1"/>
    <xf numFmtId="164" fontId="2" fillId="0" borderId="0" xfId="2" applyNumberFormat="1" applyFont="1" applyBorder="1"/>
    <xf numFmtId="165" fontId="2" fillId="0" borderId="10" xfId="0" applyNumberFormat="1" applyFont="1" applyBorder="1"/>
    <xf numFmtId="165" fontId="2" fillId="0" borderId="6" xfId="0" applyNumberFormat="1" applyFont="1" applyBorder="1"/>
    <xf numFmtId="165" fontId="2" fillId="0" borderId="0" xfId="0" applyNumberFormat="1" applyFont="1"/>
    <xf numFmtId="165" fontId="2" fillId="0" borderId="7" xfId="0" applyNumberFormat="1" applyFont="1" applyBorder="1"/>
    <xf numFmtId="164" fontId="3" fillId="0" borderId="11" xfId="2" applyNumberFormat="1" applyFont="1" applyBorder="1"/>
    <xf numFmtId="164" fontId="2" fillId="0" borderId="0" xfId="2" applyNumberFormat="1" applyFont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indent="1"/>
    </xf>
    <xf numFmtId="0" fontId="2" fillId="0" borderId="4" xfId="0" applyFont="1" applyBorder="1" applyAlignment="1">
      <alignment horizontal="center" vertical="center"/>
    </xf>
    <xf numFmtId="0" fontId="2" fillId="4" borderId="0" xfId="0" applyFont="1" applyFill="1" applyAlignment="1">
      <alignment horizontal="left" indent="1"/>
    </xf>
    <xf numFmtId="0" fontId="5" fillId="0" borderId="0" xfId="0" applyFont="1"/>
    <xf numFmtId="165" fontId="0" fillId="0" borderId="6" xfId="1" applyNumberFormat="1" applyFont="1" applyFill="1" applyBorder="1"/>
    <xf numFmtId="165" fontId="0" fillId="0" borderId="0" xfId="1" applyNumberFormat="1" applyFont="1" applyFill="1" applyBorder="1"/>
    <xf numFmtId="165" fontId="0" fillId="0" borderId="1" xfId="1" applyNumberFormat="1" applyFont="1" applyFill="1" applyBorder="1"/>
    <xf numFmtId="165" fontId="0" fillId="0" borderId="9" xfId="1" applyNumberFormat="1" applyFont="1" applyFill="1" applyBorder="1"/>
    <xf numFmtId="164" fontId="2" fillId="0" borderId="0" xfId="2" applyNumberFormat="1" applyFont="1" applyFill="1" applyBorder="1"/>
    <xf numFmtId="164" fontId="2" fillId="0" borderId="7" xfId="2" applyNumberFormat="1" applyFont="1" applyFill="1" applyBorder="1"/>
    <xf numFmtId="165" fontId="0" fillId="0" borderId="7" xfId="1" applyNumberFormat="1" applyFont="1" applyFill="1" applyBorder="1"/>
    <xf numFmtId="0" fontId="6" fillId="0" borderId="0" xfId="0" applyFont="1"/>
    <xf numFmtId="164" fontId="3" fillId="0" borderId="0" xfId="2" applyNumberFormat="1" applyFont="1" applyBorder="1"/>
    <xf numFmtId="164" fontId="4" fillId="0" borderId="0" xfId="2" applyNumberFormat="1" applyFont="1" applyBorder="1"/>
    <xf numFmtId="164" fontId="7" fillId="0" borderId="0" xfId="2" applyNumberFormat="1" applyFont="1" applyBorder="1" applyAlignment="1">
      <alignment horizontal="center"/>
    </xf>
    <xf numFmtId="164" fontId="7" fillId="0" borderId="0" xfId="2" applyNumberFormat="1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10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6" fontId="0" fillId="6" borderId="0" xfId="2" applyNumberFormat="1" applyFont="1" applyFill="1" applyBorder="1" applyAlignment="1">
      <alignment horizontal="center"/>
    </xf>
    <xf numFmtId="166" fontId="0" fillId="7" borderId="0" xfId="2" applyNumberFormat="1" applyFont="1" applyFill="1" applyBorder="1" applyAlignment="1">
      <alignment horizontal="center"/>
    </xf>
    <xf numFmtId="166" fontId="0" fillId="2" borderId="0" xfId="2" applyNumberFormat="1" applyFont="1" applyFill="1" applyBorder="1" applyAlignment="1">
      <alignment horizontal="center"/>
    </xf>
    <xf numFmtId="167" fontId="0" fillId="0" borderId="0" xfId="3" applyNumberFormat="1" applyFont="1" applyAlignment="1">
      <alignment horizontal="center"/>
    </xf>
    <xf numFmtId="166" fontId="0" fillId="0" borderId="0" xfId="2" applyNumberFormat="1" applyFont="1" applyFill="1"/>
    <xf numFmtId="0" fontId="0" fillId="0" borderId="2" xfId="0" applyBorder="1"/>
    <xf numFmtId="0" fontId="0" fillId="6" borderId="0" xfId="0" applyFill="1"/>
    <xf numFmtId="0" fontId="0" fillId="7" borderId="0" xfId="0" applyFill="1"/>
    <xf numFmtId="0" fontId="0" fillId="2" borderId="0" xfId="0" applyFill="1"/>
    <xf numFmtId="0" fontId="0" fillId="0" borderId="0" xfId="0" applyAlignment="1">
      <alignment horizontal="right" vertical="top"/>
    </xf>
    <xf numFmtId="0" fontId="2" fillId="6" borderId="2" xfId="0" applyFont="1" applyFill="1" applyBorder="1" applyAlignment="1">
      <alignment horizontal="center" wrapText="1"/>
    </xf>
    <xf numFmtId="166" fontId="0" fillId="8" borderId="10" xfId="2" applyNumberFormat="1" applyFont="1" applyFill="1" applyBorder="1"/>
    <xf numFmtId="44" fontId="0" fillId="0" borderId="10" xfId="2" applyFont="1" applyBorder="1"/>
    <xf numFmtId="168" fontId="0" fillId="0" borderId="10" xfId="3" applyNumberFormat="1" applyFont="1" applyBorder="1"/>
    <xf numFmtId="0" fontId="2" fillId="0" borderId="4" xfId="0" applyFont="1" applyBorder="1"/>
    <xf numFmtId="166" fontId="2" fillId="0" borderId="2" xfId="2" applyNumberFormat="1" applyFont="1" applyBorder="1"/>
    <xf numFmtId="169" fontId="2" fillId="0" borderId="2" xfId="1" applyNumberFormat="1" applyFont="1" applyBorder="1"/>
    <xf numFmtId="44" fontId="2" fillId="0" borderId="2" xfId="2" applyFont="1" applyBorder="1"/>
    <xf numFmtId="168" fontId="2" fillId="0" borderId="2" xfId="3" applyNumberFormat="1" applyFont="1" applyBorder="1"/>
    <xf numFmtId="0" fontId="2" fillId="0" borderId="0" xfId="0" applyFont="1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0" fontId="0" fillId="0" borderId="1" xfId="0" applyBorder="1"/>
    <xf numFmtId="0" fontId="0" fillId="0" borderId="9" xfId="0" applyBorder="1"/>
    <xf numFmtId="0" fontId="0" fillId="0" borderId="2" xfId="0" applyBorder="1" applyAlignment="1">
      <alignment horizontal="left" vertical="top" wrapText="1" indent="1"/>
    </xf>
    <xf numFmtId="0" fontId="0" fillId="0" borderId="4" xfId="0" applyBorder="1"/>
    <xf numFmtId="0" fontId="0" fillId="0" borderId="5" xfId="0" applyBorder="1"/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0" fillId="3" borderId="10" xfId="0" applyFill="1" applyBorder="1"/>
    <xf numFmtId="164" fontId="0" fillId="3" borderId="10" xfId="2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4" fontId="2" fillId="3" borderId="10" xfId="2" applyNumberFormat="1" applyFont="1" applyFill="1" applyBorder="1"/>
    <xf numFmtId="165" fontId="2" fillId="3" borderId="10" xfId="0" applyNumberFormat="1" applyFont="1" applyFill="1" applyBorder="1"/>
    <xf numFmtId="165" fontId="0" fillId="3" borderId="10" xfId="0" applyNumberFormat="1" applyFill="1" applyBorder="1"/>
    <xf numFmtId="164" fontId="3" fillId="3" borderId="11" xfId="2" applyNumberFormat="1" applyFont="1" applyFill="1" applyBorder="1"/>
    <xf numFmtId="169" fontId="0" fillId="0" borderId="0" xfId="1" applyNumberFormat="1" applyFont="1"/>
    <xf numFmtId="0" fontId="2" fillId="9" borderId="1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3" fillId="0" borderId="11" xfId="2" applyNumberFormat="1" applyFont="1" applyFill="1" applyBorder="1"/>
    <xf numFmtId="164" fontId="2" fillId="0" borderId="0" xfId="2" applyNumberFormat="1" applyFont="1" applyFill="1"/>
    <xf numFmtId="164" fontId="3" fillId="0" borderId="8" xfId="2" applyNumberFormat="1" applyFont="1" applyFill="1" applyBorder="1"/>
    <xf numFmtId="164" fontId="3" fillId="0" borderId="1" xfId="2" applyNumberFormat="1" applyFont="1" applyFill="1" applyBorder="1"/>
    <xf numFmtId="164" fontId="3" fillId="0" borderId="9" xfId="2" applyNumberFormat="1" applyFont="1" applyFill="1" applyBorder="1"/>
    <xf numFmtId="0" fontId="2" fillId="4" borderId="0" xfId="0" applyFont="1" applyFill="1"/>
    <xf numFmtId="44" fontId="0" fillId="0" borderId="0" xfId="0" applyNumberFormat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4" fillId="0" borderId="2" xfId="0" applyFont="1" applyBorder="1"/>
    <xf numFmtId="0" fontId="4" fillId="0" borderId="3" xfId="0" applyFont="1" applyBorder="1"/>
    <xf numFmtId="0" fontId="14" fillId="0" borderId="4" xfId="0" applyFont="1" applyBorder="1"/>
    <xf numFmtId="0" fontId="14" fillId="0" borderId="5" xfId="0" applyFont="1" applyBorder="1"/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1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5" borderId="15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11F2308E-75D8-4364-B3DF-0E36688B08D6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</xdr:row>
      <xdr:rowOff>95250</xdr:rowOff>
    </xdr:from>
    <xdr:to>
      <xdr:col>20</xdr:col>
      <xdr:colOff>18362</xdr:colOff>
      <xdr:row>6</xdr:row>
      <xdr:rowOff>104726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4169FA-08F1-1966-07C2-8EB0F5138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77450" y="857250"/>
          <a:ext cx="5504762" cy="39047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11</xdr:col>
      <xdr:colOff>0</xdr:colOff>
      <xdr:row>9</xdr:row>
      <xdr:rowOff>104775</xdr:rowOff>
    </xdr:from>
    <xdr:to>
      <xdr:col>39</xdr:col>
      <xdr:colOff>492996</xdr:colOff>
      <xdr:row>11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87D5B3-DAC9-F1FC-36EA-8C2CC55CE4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704" b="4069"/>
        <a:stretch/>
      </xdr:blipFill>
      <xdr:spPr>
        <a:xfrm>
          <a:off x="10077450" y="1819275"/>
          <a:ext cx="17561796" cy="4476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21B44-B7D4-4EC6-B5FA-9B01AC57826A}">
  <dimension ref="A1:W58"/>
  <sheetViews>
    <sheetView showGridLines="0" tabSelected="1" zoomScale="90" zoomScaleNormal="90" workbookViewId="0">
      <selection activeCell="V33" sqref="V33"/>
    </sheetView>
  </sheetViews>
  <sheetFormatPr defaultRowHeight="15" x14ac:dyDescent="0.25"/>
  <cols>
    <col min="1" max="1" width="4" customWidth="1"/>
    <col min="2" max="2" width="31.42578125" bestFit="1" customWidth="1"/>
    <col min="3" max="3" width="2" customWidth="1"/>
    <col min="4" max="4" width="10.140625" bestFit="1" customWidth="1"/>
    <col min="5" max="5" width="2" customWidth="1"/>
    <col min="6" max="6" width="10.28515625" bestFit="1" customWidth="1"/>
    <col min="7" max="7" width="2" customWidth="1"/>
    <col min="8" max="8" width="12.42578125" customWidth="1"/>
    <col min="9" max="12" width="10.85546875" customWidth="1"/>
    <col min="13" max="13" width="2" customWidth="1"/>
    <col min="14" max="14" width="10.140625" bestFit="1" customWidth="1"/>
    <col min="15" max="15" width="2" customWidth="1"/>
    <col min="16" max="16" width="11.42578125" hidden="1" customWidth="1"/>
    <col min="17" max="17" width="2" customWidth="1"/>
  </cols>
  <sheetData>
    <row r="1" spans="1:23" ht="21" x14ac:dyDescent="0.35">
      <c r="B1" s="47" t="s">
        <v>103</v>
      </c>
    </row>
    <row r="2" spans="1:23" ht="14.45" customHeight="1" thickBot="1" x14ac:dyDescent="0.4">
      <c r="B2" s="47"/>
    </row>
    <row r="3" spans="1:23" ht="36" customHeight="1" thickBot="1" x14ac:dyDescent="0.4">
      <c r="B3" s="47"/>
      <c r="F3" s="118" t="s">
        <v>104</v>
      </c>
      <c r="G3" s="119"/>
      <c r="H3" s="119"/>
      <c r="I3" s="119"/>
      <c r="J3" s="119"/>
      <c r="K3" s="119"/>
      <c r="L3" s="120"/>
      <c r="P3" s="122" t="s">
        <v>88</v>
      </c>
    </row>
    <row r="4" spans="1:23" ht="14.25" customHeight="1" x14ac:dyDescent="0.35">
      <c r="B4" s="47"/>
      <c r="F4" s="106"/>
      <c r="G4" s="107"/>
      <c r="H4" s="107"/>
      <c r="I4" s="107"/>
      <c r="J4" s="107"/>
      <c r="K4" s="107"/>
      <c r="L4" s="107"/>
      <c r="P4" s="122"/>
    </row>
    <row r="5" spans="1:23" ht="21" x14ac:dyDescent="0.35">
      <c r="B5" s="47"/>
      <c r="D5" s="109" t="s">
        <v>105</v>
      </c>
      <c r="E5" s="108"/>
      <c r="F5" s="109" t="s">
        <v>105</v>
      </c>
      <c r="G5" s="108"/>
      <c r="H5" s="109" t="s">
        <v>105</v>
      </c>
      <c r="I5" s="109" t="s">
        <v>105</v>
      </c>
      <c r="J5" s="109" t="s">
        <v>105</v>
      </c>
      <c r="K5" s="109" t="s">
        <v>105</v>
      </c>
      <c r="L5" s="110" t="s">
        <v>106</v>
      </c>
      <c r="N5" s="110" t="s">
        <v>106</v>
      </c>
      <c r="P5" s="122"/>
    </row>
    <row r="6" spans="1:23" x14ac:dyDescent="0.25">
      <c r="D6" s="105" t="s">
        <v>16</v>
      </c>
      <c r="N6" s="105" t="s">
        <v>16</v>
      </c>
      <c r="P6" s="123"/>
    </row>
    <row r="7" spans="1:23" ht="30" x14ac:dyDescent="0.25">
      <c r="D7" s="85" t="s">
        <v>99</v>
      </c>
      <c r="F7" s="21" t="s">
        <v>18</v>
      </c>
      <c r="H7" s="96" t="s">
        <v>91</v>
      </c>
      <c r="I7" s="97" t="s">
        <v>93</v>
      </c>
      <c r="J7" s="37" t="s">
        <v>92</v>
      </c>
      <c r="K7" s="37" t="s">
        <v>19</v>
      </c>
      <c r="L7" s="15" t="s">
        <v>16</v>
      </c>
      <c r="N7" s="85" t="s">
        <v>100</v>
      </c>
      <c r="P7" s="15" t="s">
        <v>70</v>
      </c>
    </row>
    <row r="8" spans="1:23" x14ac:dyDescent="0.25">
      <c r="B8" s="22" t="s">
        <v>1</v>
      </c>
      <c r="D8" s="86"/>
      <c r="F8" s="16"/>
      <c r="H8" s="4"/>
      <c r="K8" s="5"/>
      <c r="L8" s="16"/>
      <c r="N8" s="86"/>
      <c r="P8" s="16"/>
    </row>
    <row r="9" spans="1:23" ht="14.45" customHeight="1" x14ac:dyDescent="0.25">
      <c r="A9">
        <v>1</v>
      </c>
      <c r="B9" s="1" t="s">
        <v>2</v>
      </c>
      <c r="D9" s="87">
        <v>57.5</v>
      </c>
      <c r="F9" s="18">
        <v>57.4</v>
      </c>
      <c r="H9" s="6">
        <v>0</v>
      </c>
      <c r="I9" s="7">
        <v>0</v>
      </c>
      <c r="J9" s="7">
        <v>0</v>
      </c>
      <c r="K9" s="8">
        <v>0</v>
      </c>
      <c r="L9" s="18">
        <f>SUM(H9:K9)</f>
        <v>0</v>
      </c>
      <c r="N9" s="87">
        <f>+D9+F9+L9</f>
        <v>114.9</v>
      </c>
      <c r="P9" s="18"/>
      <c r="R9" s="117" t="s">
        <v>75</v>
      </c>
      <c r="S9" s="117"/>
      <c r="T9" s="117"/>
      <c r="W9" s="104"/>
    </row>
    <row r="10" spans="1:23" x14ac:dyDescent="0.25">
      <c r="A10">
        <f>+A9+1</f>
        <v>2</v>
      </c>
      <c r="B10" s="1" t="s">
        <v>10</v>
      </c>
      <c r="D10" s="88">
        <v>0</v>
      </c>
      <c r="F10" s="19">
        <v>0</v>
      </c>
      <c r="H10" s="40">
        <v>0</v>
      </c>
      <c r="I10" s="10">
        <v>0</v>
      </c>
      <c r="J10" s="41">
        <v>0</v>
      </c>
      <c r="K10" s="46">
        <v>0</v>
      </c>
      <c r="L10" s="19">
        <f>SUM(H10:K10)</f>
        <v>0</v>
      </c>
      <c r="N10" s="88">
        <f>+D10+F10+L10</f>
        <v>0</v>
      </c>
      <c r="P10" s="19"/>
      <c r="R10" s="117"/>
      <c r="S10" s="117"/>
      <c r="T10" s="117"/>
    </row>
    <row r="11" spans="1:23" x14ac:dyDescent="0.25">
      <c r="A11">
        <f t="shared" ref="A11:A33" si="0">+A10+1</f>
        <v>3</v>
      </c>
      <c r="B11" s="1" t="s">
        <v>3</v>
      </c>
      <c r="D11" s="89">
        <v>0</v>
      </c>
      <c r="F11" s="17">
        <v>0</v>
      </c>
      <c r="H11" s="11">
        <v>0</v>
      </c>
      <c r="I11" s="2">
        <v>0</v>
      </c>
      <c r="J11" s="42">
        <v>0</v>
      </c>
      <c r="K11" s="43">
        <v>0</v>
      </c>
      <c r="L11" s="17">
        <f>SUM(H11:K11)</f>
        <v>0</v>
      </c>
      <c r="N11" s="89">
        <f>+D11+F11+L11</f>
        <v>0</v>
      </c>
      <c r="P11" s="17"/>
      <c r="R11" s="117"/>
      <c r="S11" s="117"/>
      <c r="T11" s="117"/>
    </row>
    <row r="12" spans="1:23" x14ac:dyDescent="0.25">
      <c r="A12">
        <f t="shared" si="0"/>
        <v>4</v>
      </c>
      <c r="B12" s="23" t="s">
        <v>17</v>
      </c>
      <c r="C12" s="26"/>
      <c r="D12" s="90">
        <f>SUM(D9:D11)</f>
        <v>57.5</v>
      </c>
      <c r="E12" s="26"/>
      <c r="F12" s="25">
        <f>SUM(F9:F11)</f>
        <v>57.4</v>
      </c>
      <c r="G12" s="26"/>
      <c r="H12" s="27">
        <f>SUM(H9:H11)</f>
        <v>0</v>
      </c>
      <c r="I12" s="28">
        <f t="shared" ref="I12:K12" si="1">SUM(I9:I11)</f>
        <v>0</v>
      </c>
      <c r="J12" s="44">
        <f t="shared" si="1"/>
        <v>0</v>
      </c>
      <c r="K12" s="45">
        <f t="shared" si="1"/>
        <v>0</v>
      </c>
      <c r="L12" s="25">
        <f>SUM(H12:K12)</f>
        <v>0</v>
      </c>
      <c r="M12" s="26"/>
      <c r="N12" s="90">
        <f>SUM(N9:N11)</f>
        <v>114.9</v>
      </c>
      <c r="O12" s="26"/>
      <c r="P12" s="25"/>
      <c r="Q12" s="26"/>
    </row>
    <row r="13" spans="1:23" x14ac:dyDescent="0.25">
      <c r="A13">
        <f t="shared" si="0"/>
        <v>5</v>
      </c>
      <c r="B13" s="103" t="s">
        <v>0</v>
      </c>
      <c r="D13" s="86"/>
      <c r="F13" s="16"/>
      <c r="H13" s="4"/>
      <c r="K13" s="5"/>
      <c r="L13" s="16"/>
      <c r="N13" s="86"/>
      <c r="P13" s="16"/>
    </row>
    <row r="14" spans="1:23" x14ac:dyDescent="0.25">
      <c r="A14">
        <f t="shared" si="0"/>
        <v>6</v>
      </c>
      <c r="B14" s="36" t="s">
        <v>4</v>
      </c>
      <c r="D14" s="88"/>
      <c r="F14" s="19"/>
      <c r="H14" s="9"/>
      <c r="I14" s="10"/>
      <c r="K14" s="5"/>
      <c r="L14" s="16"/>
      <c r="N14" s="88"/>
      <c r="P14" s="16"/>
    </row>
    <row r="15" spans="1:23" ht="14.45" customHeight="1" x14ac:dyDescent="0.25">
      <c r="A15">
        <f t="shared" si="0"/>
        <v>7</v>
      </c>
      <c r="B15" s="3" t="s">
        <v>5</v>
      </c>
      <c r="D15" s="88">
        <v>79.099999999999994</v>
      </c>
      <c r="F15" s="19">
        <v>-18.7</v>
      </c>
      <c r="H15" s="40">
        <v>0</v>
      </c>
      <c r="I15" s="10">
        <v>0</v>
      </c>
      <c r="J15" s="41">
        <v>0</v>
      </c>
      <c r="K15" s="46">
        <v>0</v>
      </c>
      <c r="L15" s="19">
        <f t="shared" ref="L15:L16" si="2">SUM(H15:K15)</f>
        <v>0</v>
      </c>
      <c r="N15" s="88">
        <f>+D15-F15-L15</f>
        <v>97.8</v>
      </c>
      <c r="P15" s="19"/>
      <c r="R15" s="116" t="s">
        <v>76</v>
      </c>
      <c r="S15" s="116"/>
      <c r="T15" s="116"/>
    </row>
    <row r="16" spans="1:23" x14ac:dyDescent="0.25">
      <c r="A16">
        <f t="shared" si="0"/>
        <v>8</v>
      </c>
      <c r="B16" s="3" t="s">
        <v>6</v>
      </c>
      <c r="D16" s="88">
        <v>0</v>
      </c>
      <c r="F16" s="19">
        <v>0</v>
      </c>
      <c r="H16" s="40">
        <v>0</v>
      </c>
      <c r="I16" s="10">
        <v>0</v>
      </c>
      <c r="J16" s="41">
        <v>0</v>
      </c>
      <c r="K16" s="46">
        <v>0</v>
      </c>
      <c r="L16" s="19">
        <f t="shared" si="2"/>
        <v>0</v>
      </c>
      <c r="N16" s="88">
        <f t="shared" ref="N16:N17" si="3">+D16-F16-L16</f>
        <v>0</v>
      </c>
      <c r="P16" s="19"/>
      <c r="R16" s="116"/>
      <c r="S16" s="116"/>
      <c r="T16" s="116"/>
    </row>
    <row r="17" spans="1:20" x14ac:dyDescent="0.25">
      <c r="A17">
        <f t="shared" si="0"/>
        <v>9</v>
      </c>
      <c r="B17" s="3" t="s">
        <v>8</v>
      </c>
      <c r="D17" s="89">
        <v>0</v>
      </c>
      <c r="F17" s="17">
        <v>0</v>
      </c>
      <c r="H17" s="11">
        <v>0</v>
      </c>
      <c r="I17" s="2">
        <v>0</v>
      </c>
      <c r="J17" s="42">
        <v>0</v>
      </c>
      <c r="K17" s="43">
        <v>0</v>
      </c>
      <c r="L17" s="17">
        <f>SUM(H17:K17)</f>
        <v>0</v>
      </c>
      <c r="N17" s="89">
        <f t="shared" si="3"/>
        <v>0</v>
      </c>
      <c r="P17" s="17"/>
      <c r="R17" s="116"/>
      <c r="S17" s="116"/>
      <c r="T17" s="116"/>
    </row>
    <row r="18" spans="1:20" x14ac:dyDescent="0.25">
      <c r="A18">
        <f t="shared" si="0"/>
        <v>10</v>
      </c>
      <c r="B18" s="1" t="s">
        <v>9</v>
      </c>
      <c r="D18" s="88">
        <f>SUM(D15:D17)</f>
        <v>79.099999999999994</v>
      </c>
      <c r="F18" s="19">
        <f>SUM(F15:F17)</f>
        <v>-18.7</v>
      </c>
      <c r="H18" s="9">
        <f>SUM(H15:H17)</f>
        <v>0</v>
      </c>
      <c r="I18" s="10">
        <f t="shared" ref="I18:L18" si="4">SUM(I15:I17)</f>
        <v>0</v>
      </c>
      <c r="J18" s="41">
        <f t="shared" si="4"/>
        <v>0</v>
      </c>
      <c r="K18" s="46">
        <f t="shared" si="4"/>
        <v>0</v>
      </c>
      <c r="L18" s="19">
        <f t="shared" si="4"/>
        <v>0</v>
      </c>
      <c r="N18" s="88">
        <f>SUM(N15:N17)</f>
        <v>97.8</v>
      </c>
      <c r="P18" s="19"/>
    </row>
    <row r="19" spans="1:20" x14ac:dyDescent="0.25">
      <c r="A19">
        <f t="shared" si="0"/>
        <v>11</v>
      </c>
      <c r="B19" s="35" t="s">
        <v>26</v>
      </c>
      <c r="D19" s="86"/>
      <c r="F19" s="16"/>
      <c r="H19" s="4"/>
      <c r="K19" s="5"/>
      <c r="L19" s="16"/>
      <c r="N19" s="86"/>
      <c r="P19" s="16"/>
    </row>
    <row r="20" spans="1:20" x14ac:dyDescent="0.25">
      <c r="A20">
        <f t="shared" si="0"/>
        <v>12</v>
      </c>
      <c r="B20" s="3" t="s">
        <v>7</v>
      </c>
      <c r="D20" s="88">
        <v>0</v>
      </c>
      <c r="F20" s="19">
        <v>0</v>
      </c>
      <c r="H20" s="40">
        <v>0</v>
      </c>
      <c r="I20" s="10">
        <v>0</v>
      </c>
      <c r="J20" s="41">
        <v>0</v>
      </c>
      <c r="K20" s="46">
        <v>0</v>
      </c>
      <c r="L20" s="19">
        <f t="shared" ref="L20:L31" si="5">SUM(H20:K20)</f>
        <v>0</v>
      </c>
      <c r="N20" s="88">
        <f t="shared" ref="N20:N32" si="6">+D20-F20-L20</f>
        <v>0</v>
      </c>
      <c r="P20" s="19"/>
      <c r="R20" s="121" t="s">
        <v>102</v>
      </c>
      <c r="S20" s="121"/>
      <c r="T20" s="121"/>
    </row>
    <row r="21" spans="1:20" x14ac:dyDescent="0.25">
      <c r="A21">
        <f t="shared" si="0"/>
        <v>13</v>
      </c>
      <c r="B21" s="3" t="s">
        <v>81</v>
      </c>
      <c r="D21" s="88">
        <v>0</v>
      </c>
      <c r="F21" s="19">
        <v>0</v>
      </c>
      <c r="H21" s="40">
        <v>0</v>
      </c>
      <c r="I21" s="10">
        <v>0</v>
      </c>
      <c r="J21" s="41">
        <v>0</v>
      </c>
      <c r="K21" s="46">
        <v>0</v>
      </c>
      <c r="L21" s="19">
        <f t="shared" si="5"/>
        <v>0</v>
      </c>
      <c r="N21" s="88">
        <f t="shared" si="6"/>
        <v>0</v>
      </c>
      <c r="P21" s="19"/>
      <c r="R21" s="121"/>
      <c r="S21" s="121"/>
      <c r="T21" s="121"/>
    </row>
    <row r="22" spans="1:20" x14ac:dyDescent="0.25">
      <c r="A22">
        <f t="shared" si="0"/>
        <v>14</v>
      </c>
      <c r="B22" s="3" t="s">
        <v>22</v>
      </c>
      <c r="D22" s="88">
        <v>0</v>
      </c>
      <c r="F22" s="19">
        <v>0</v>
      </c>
      <c r="H22" s="40">
        <v>0</v>
      </c>
      <c r="I22" s="10">
        <v>0</v>
      </c>
      <c r="J22" s="41">
        <v>0</v>
      </c>
      <c r="K22" s="46">
        <v>0</v>
      </c>
      <c r="L22" s="19">
        <f t="shared" si="5"/>
        <v>0</v>
      </c>
      <c r="N22" s="88">
        <f t="shared" si="6"/>
        <v>0</v>
      </c>
      <c r="P22" s="19"/>
      <c r="R22" s="121"/>
      <c r="S22" s="121"/>
      <c r="T22" s="121"/>
    </row>
    <row r="23" spans="1:20" x14ac:dyDescent="0.25">
      <c r="A23">
        <f t="shared" si="0"/>
        <v>15</v>
      </c>
      <c r="B23" s="3" t="s">
        <v>82</v>
      </c>
      <c r="D23" s="88">
        <v>0</v>
      </c>
      <c r="F23" s="19">
        <v>0</v>
      </c>
      <c r="H23" s="40">
        <v>0</v>
      </c>
      <c r="I23" s="10">
        <v>0</v>
      </c>
      <c r="J23" s="41">
        <v>0</v>
      </c>
      <c r="K23" s="46">
        <v>0</v>
      </c>
      <c r="L23" s="19">
        <f t="shared" si="5"/>
        <v>0</v>
      </c>
      <c r="N23" s="88">
        <f t="shared" si="6"/>
        <v>0</v>
      </c>
      <c r="P23" s="19"/>
      <c r="R23" s="121"/>
      <c r="S23" s="121"/>
      <c r="T23" s="121"/>
    </row>
    <row r="24" spans="1:20" x14ac:dyDescent="0.25">
      <c r="A24">
        <f t="shared" si="0"/>
        <v>16</v>
      </c>
      <c r="B24" s="3" t="s">
        <v>20</v>
      </c>
      <c r="D24" s="88">
        <v>0</v>
      </c>
      <c r="F24" s="19">
        <v>0</v>
      </c>
      <c r="H24" s="40">
        <v>0</v>
      </c>
      <c r="I24" s="10">
        <v>0</v>
      </c>
      <c r="J24" s="41">
        <v>0</v>
      </c>
      <c r="K24" s="46">
        <v>0</v>
      </c>
      <c r="L24" s="19">
        <f t="shared" si="5"/>
        <v>0</v>
      </c>
      <c r="N24" s="88">
        <f t="shared" si="6"/>
        <v>0</v>
      </c>
      <c r="P24" s="19"/>
      <c r="R24" s="121"/>
      <c r="S24" s="121"/>
      <c r="T24" s="121"/>
    </row>
    <row r="25" spans="1:20" x14ac:dyDescent="0.25">
      <c r="A25">
        <f t="shared" si="0"/>
        <v>17</v>
      </c>
      <c r="B25" s="3" t="s">
        <v>21</v>
      </c>
      <c r="D25" s="88">
        <v>0</v>
      </c>
      <c r="F25" s="19">
        <v>0</v>
      </c>
      <c r="H25" s="40">
        <v>0</v>
      </c>
      <c r="I25" s="10">
        <v>0</v>
      </c>
      <c r="J25" s="41">
        <v>0</v>
      </c>
      <c r="K25" s="46">
        <v>0</v>
      </c>
      <c r="L25" s="19">
        <f t="shared" si="5"/>
        <v>0</v>
      </c>
      <c r="N25" s="88">
        <f t="shared" si="6"/>
        <v>0</v>
      </c>
      <c r="P25" s="19"/>
      <c r="R25" s="121"/>
      <c r="S25" s="121"/>
      <c r="T25" s="121"/>
    </row>
    <row r="26" spans="1:20" x14ac:dyDescent="0.25">
      <c r="A26">
        <f t="shared" si="0"/>
        <v>18</v>
      </c>
      <c r="B26" s="3" t="s">
        <v>22</v>
      </c>
      <c r="D26" s="88">
        <v>0</v>
      </c>
      <c r="F26" s="19">
        <v>0</v>
      </c>
      <c r="H26" s="40">
        <v>0</v>
      </c>
      <c r="I26" s="10">
        <v>0</v>
      </c>
      <c r="J26" s="41">
        <v>0</v>
      </c>
      <c r="K26" s="46">
        <v>0</v>
      </c>
      <c r="L26" s="19">
        <f t="shared" si="5"/>
        <v>0</v>
      </c>
      <c r="N26" s="88">
        <f t="shared" si="6"/>
        <v>0</v>
      </c>
      <c r="P26" s="19"/>
      <c r="R26" s="121"/>
      <c r="S26" s="121"/>
      <c r="T26" s="121"/>
    </row>
    <row r="27" spans="1:20" x14ac:dyDescent="0.25">
      <c r="A27">
        <f t="shared" si="0"/>
        <v>19</v>
      </c>
      <c r="B27" s="3" t="s">
        <v>23</v>
      </c>
      <c r="D27" s="88">
        <v>0</v>
      </c>
      <c r="F27" s="19">
        <v>0</v>
      </c>
      <c r="H27" s="40">
        <v>0</v>
      </c>
      <c r="I27" s="10">
        <v>0</v>
      </c>
      <c r="J27" s="41">
        <v>0</v>
      </c>
      <c r="K27" s="46">
        <v>0</v>
      </c>
      <c r="L27" s="19">
        <f t="shared" si="5"/>
        <v>0</v>
      </c>
      <c r="N27" s="88">
        <f t="shared" si="6"/>
        <v>0</v>
      </c>
      <c r="P27" s="19"/>
      <c r="R27" s="121"/>
      <c r="S27" s="121"/>
      <c r="T27" s="121"/>
    </row>
    <row r="28" spans="1:20" x14ac:dyDescent="0.25">
      <c r="A28">
        <f t="shared" si="0"/>
        <v>20</v>
      </c>
      <c r="B28" s="3" t="s">
        <v>24</v>
      </c>
      <c r="D28" s="88">
        <v>0</v>
      </c>
      <c r="F28" s="19">
        <v>0</v>
      </c>
      <c r="H28" s="40">
        <v>0</v>
      </c>
      <c r="I28" s="10">
        <v>0</v>
      </c>
      <c r="J28" s="41">
        <v>0</v>
      </c>
      <c r="K28" s="46">
        <v>0</v>
      </c>
      <c r="L28" s="19">
        <f t="shared" si="5"/>
        <v>0</v>
      </c>
      <c r="N28" s="88">
        <f t="shared" si="6"/>
        <v>0</v>
      </c>
      <c r="P28" s="19"/>
      <c r="R28" s="121"/>
      <c r="S28" s="121"/>
      <c r="T28" s="121"/>
    </row>
    <row r="29" spans="1:20" x14ac:dyDescent="0.25">
      <c r="A29">
        <f t="shared" si="0"/>
        <v>21</v>
      </c>
      <c r="B29" s="3" t="s">
        <v>25</v>
      </c>
      <c r="D29" s="88">
        <v>0</v>
      </c>
      <c r="F29" s="19">
        <v>0</v>
      </c>
      <c r="H29" s="40">
        <v>0</v>
      </c>
      <c r="I29" s="10">
        <v>0</v>
      </c>
      <c r="J29" s="41">
        <v>0</v>
      </c>
      <c r="K29" s="46">
        <v>0</v>
      </c>
      <c r="L29" s="19">
        <f t="shared" si="5"/>
        <v>0</v>
      </c>
      <c r="N29" s="88">
        <f t="shared" si="6"/>
        <v>0</v>
      </c>
      <c r="P29" s="19"/>
      <c r="R29" s="121"/>
      <c r="S29" s="121"/>
      <c r="T29" s="121"/>
    </row>
    <row r="30" spans="1:20" x14ac:dyDescent="0.25">
      <c r="A30">
        <f>+A29+1</f>
        <v>22</v>
      </c>
      <c r="B30" s="35" t="s">
        <v>11</v>
      </c>
      <c r="D30" s="88">
        <v>0</v>
      </c>
      <c r="F30" s="19">
        <v>0</v>
      </c>
      <c r="H30" s="40">
        <v>0</v>
      </c>
      <c r="I30" s="10">
        <v>0</v>
      </c>
      <c r="J30" s="41">
        <v>0</v>
      </c>
      <c r="K30" s="46">
        <v>0</v>
      </c>
      <c r="L30" s="19">
        <f t="shared" si="5"/>
        <v>0</v>
      </c>
      <c r="N30" s="88">
        <f t="shared" si="6"/>
        <v>0</v>
      </c>
      <c r="P30" s="19"/>
      <c r="R30" s="121"/>
      <c r="S30" s="121"/>
      <c r="T30" s="121"/>
    </row>
    <row r="31" spans="1:20" x14ac:dyDescent="0.25">
      <c r="A31">
        <f t="shared" si="0"/>
        <v>23</v>
      </c>
      <c r="B31" s="35" t="s">
        <v>12</v>
      </c>
      <c r="D31" s="88">
        <v>0</v>
      </c>
      <c r="F31" s="19">
        <v>0</v>
      </c>
      <c r="H31" s="40">
        <v>0</v>
      </c>
      <c r="I31" s="10">
        <v>0</v>
      </c>
      <c r="J31" s="41">
        <v>0</v>
      </c>
      <c r="K31" s="46">
        <v>0</v>
      </c>
      <c r="L31" s="19">
        <f t="shared" si="5"/>
        <v>0</v>
      </c>
      <c r="N31" s="88">
        <f t="shared" si="6"/>
        <v>0</v>
      </c>
      <c r="P31" s="19"/>
      <c r="R31" s="121"/>
      <c r="S31" s="121"/>
      <c r="T31" s="121"/>
    </row>
    <row r="32" spans="1:20" x14ac:dyDescent="0.25">
      <c r="A32">
        <f t="shared" si="0"/>
        <v>24</v>
      </c>
      <c r="B32" s="35" t="s">
        <v>13</v>
      </c>
      <c r="D32" s="89">
        <v>0</v>
      </c>
      <c r="F32" s="17">
        <v>0</v>
      </c>
      <c r="H32" s="11">
        <v>0</v>
      </c>
      <c r="I32" s="2">
        <v>0</v>
      </c>
      <c r="J32" s="42">
        <v>0</v>
      </c>
      <c r="K32" s="43">
        <v>0</v>
      </c>
      <c r="L32" s="17">
        <f>SUM(H32:K32)</f>
        <v>0</v>
      </c>
      <c r="N32" s="89">
        <f t="shared" si="6"/>
        <v>0</v>
      </c>
      <c r="P32" s="17"/>
      <c r="R32" s="121"/>
      <c r="S32" s="121"/>
      <c r="T32" s="121"/>
    </row>
    <row r="33" spans="1:17" x14ac:dyDescent="0.25">
      <c r="A33">
        <f t="shared" si="0"/>
        <v>25</v>
      </c>
      <c r="B33" s="38" t="s">
        <v>14</v>
      </c>
      <c r="C33" s="26"/>
      <c r="D33" s="91">
        <f>SUM(D20:D32)+D18</f>
        <v>79.099999999999994</v>
      </c>
      <c r="E33" s="26"/>
      <c r="F33" s="29">
        <f>SUM(F20:F32)+F18</f>
        <v>-18.7</v>
      </c>
      <c r="G33" s="26"/>
      <c r="H33" s="30">
        <f t="shared" ref="H33:K33" si="7">SUM(H20:H32)+H18</f>
        <v>0</v>
      </c>
      <c r="I33" s="31">
        <f t="shared" si="7"/>
        <v>0</v>
      </c>
      <c r="J33" s="31">
        <f t="shared" si="7"/>
        <v>0</v>
      </c>
      <c r="K33" s="32">
        <f t="shared" si="7"/>
        <v>0</v>
      </c>
      <c r="L33" s="29">
        <f>SUM(H33:K33)</f>
        <v>0</v>
      </c>
      <c r="M33" s="26"/>
      <c r="N33" s="91">
        <f>SUM(N20:N32)+N18</f>
        <v>97.8</v>
      </c>
      <c r="O33" s="26"/>
      <c r="P33" s="29"/>
      <c r="Q33" s="26"/>
    </row>
    <row r="34" spans="1:17" ht="9" customHeight="1" x14ac:dyDescent="0.25">
      <c r="B34" s="1"/>
      <c r="D34" s="92"/>
      <c r="F34" s="20"/>
      <c r="H34" s="12"/>
      <c r="I34" s="13"/>
      <c r="J34" s="13"/>
      <c r="K34" s="14"/>
      <c r="L34" s="20"/>
      <c r="N34" s="92"/>
      <c r="P34" s="20"/>
    </row>
    <row r="35" spans="1:17" x14ac:dyDescent="0.25">
      <c r="A35">
        <f>+A33+1</f>
        <v>26</v>
      </c>
      <c r="B35" s="24" t="s">
        <v>15</v>
      </c>
      <c r="C35" s="34"/>
      <c r="D35" s="93">
        <f>+D12-D33</f>
        <v>-21.599999999999994</v>
      </c>
      <c r="E35" s="34"/>
      <c r="F35" s="98">
        <f>+F12-F33</f>
        <v>76.099999999999994</v>
      </c>
      <c r="G35" s="99"/>
      <c r="H35" s="100">
        <f t="shared" ref="H35:L35" si="8">+H12-H33</f>
        <v>0</v>
      </c>
      <c r="I35" s="101">
        <f t="shared" si="8"/>
        <v>0</v>
      </c>
      <c r="J35" s="101">
        <f t="shared" si="8"/>
        <v>0</v>
      </c>
      <c r="K35" s="102">
        <f t="shared" si="8"/>
        <v>0</v>
      </c>
      <c r="L35" s="98">
        <f t="shared" si="8"/>
        <v>0</v>
      </c>
      <c r="M35" s="34"/>
      <c r="N35" s="93">
        <f>+N12-N33</f>
        <v>17.100000000000009</v>
      </c>
      <c r="O35" s="34"/>
      <c r="P35" s="33"/>
      <c r="Q35" s="34"/>
    </row>
    <row r="36" spans="1:17" x14ac:dyDescent="0.25">
      <c r="B36" s="24"/>
      <c r="C36" s="34"/>
      <c r="D36" s="50" t="s">
        <v>30</v>
      </c>
      <c r="E36" s="34"/>
      <c r="F36" s="48"/>
      <c r="G36" s="34"/>
      <c r="H36" s="48"/>
      <c r="I36" s="49"/>
      <c r="J36" s="49"/>
      <c r="K36" s="49"/>
      <c r="L36" s="48"/>
      <c r="M36" s="34"/>
      <c r="N36" s="50" t="s">
        <v>30</v>
      </c>
      <c r="O36" s="34"/>
      <c r="P36" s="34"/>
      <c r="Q36" s="34"/>
    </row>
    <row r="37" spans="1:17" x14ac:dyDescent="0.25">
      <c r="B37" s="24"/>
      <c r="C37" s="34"/>
      <c r="D37" s="50"/>
      <c r="E37" s="34"/>
      <c r="F37" s="48"/>
      <c r="G37" s="34"/>
      <c r="H37" s="48"/>
      <c r="I37" s="49"/>
      <c r="J37" s="49"/>
      <c r="K37" s="49"/>
      <c r="L37" s="48"/>
      <c r="M37" s="34"/>
      <c r="N37" s="50"/>
      <c r="O37" s="34"/>
      <c r="P37" s="34"/>
      <c r="Q37" s="34"/>
    </row>
    <row r="38" spans="1:17" x14ac:dyDescent="0.25">
      <c r="A38" s="51" t="s">
        <v>30</v>
      </c>
      <c r="B38" t="s">
        <v>79</v>
      </c>
      <c r="D38" s="50"/>
      <c r="E38" s="34"/>
      <c r="F38" s="48"/>
      <c r="G38" s="34"/>
      <c r="H38" s="48"/>
      <c r="I38" s="49"/>
      <c r="J38" s="49"/>
      <c r="K38" s="49"/>
      <c r="L38" s="48"/>
      <c r="M38" s="34"/>
      <c r="N38" s="50"/>
      <c r="O38" s="34"/>
      <c r="P38" s="34"/>
      <c r="Q38" s="34"/>
    </row>
    <row r="39" spans="1:17" x14ac:dyDescent="0.25">
      <c r="B39" s="24"/>
      <c r="C39" s="34"/>
      <c r="D39" s="50"/>
      <c r="E39" s="34"/>
      <c r="F39" s="48"/>
      <c r="G39" s="34"/>
      <c r="H39" s="48"/>
      <c r="I39" s="49"/>
      <c r="J39" s="49"/>
      <c r="K39" s="49"/>
      <c r="L39" s="48"/>
      <c r="M39" s="34"/>
      <c r="N39" s="50"/>
      <c r="O39" s="34"/>
      <c r="P39" s="34"/>
      <c r="Q39" s="34"/>
    </row>
    <row r="40" spans="1:17" ht="14.45" customHeight="1" x14ac:dyDescent="0.25">
      <c r="A40" s="84"/>
      <c r="B40" s="39" t="s">
        <v>101</v>
      </c>
    </row>
    <row r="41" spans="1:17" ht="6.95" customHeight="1" x14ac:dyDescent="0.25">
      <c r="A41" s="84"/>
    </row>
    <row r="42" spans="1:17" x14ac:dyDescent="0.25">
      <c r="A42" s="84"/>
      <c r="B42" s="39" t="s">
        <v>28</v>
      </c>
    </row>
    <row r="43" spans="1:17" x14ac:dyDescent="0.25">
      <c r="A43" s="84"/>
    </row>
    <row r="44" spans="1:17" x14ac:dyDescent="0.25">
      <c r="A44" s="84"/>
    </row>
    <row r="45" spans="1:17" x14ac:dyDescent="0.25">
      <c r="A45" s="84"/>
    </row>
    <row r="46" spans="1:17" x14ac:dyDescent="0.25">
      <c r="A46" s="84"/>
      <c r="B46" s="39" t="s">
        <v>27</v>
      </c>
    </row>
    <row r="47" spans="1:17" x14ac:dyDescent="0.25">
      <c r="A47" s="84"/>
    </row>
    <row r="48" spans="1:17" x14ac:dyDescent="0.25">
      <c r="A48" s="84"/>
      <c r="B48" s="1"/>
    </row>
    <row r="49" spans="1:2" x14ac:dyDescent="0.25">
      <c r="A49" s="84"/>
      <c r="B49" s="1"/>
    </row>
    <row r="50" spans="1:2" x14ac:dyDescent="0.25">
      <c r="A50" s="84"/>
      <c r="B50" s="39" t="s">
        <v>77</v>
      </c>
    </row>
    <row r="51" spans="1:2" x14ac:dyDescent="0.25">
      <c r="A51" s="84"/>
    </row>
    <row r="52" spans="1:2" x14ac:dyDescent="0.25">
      <c r="A52" s="84"/>
      <c r="B52" s="1"/>
    </row>
    <row r="53" spans="1:2" x14ac:dyDescent="0.25">
      <c r="A53" s="84"/>
    </row>
    <row r="54" spans="1:2" x14ac:dyDescent="0.25">
      <c r="A54" s="84"/>
      <c r="B54" s="39" t="s">
        <v>78</v>
      </c>
    </row>
    <row r="55" spans="1:2" x14ac:dyDescent="0.25">
      <c r="A55" s="84"/>
    </row>
    <row r="56" spans="1:2" x14ac:dyDescent="0.25">
      <c r="A56" s="84"/>
      <c r="B56" s="1"/>
    </row>
    <row r="58" spans="1:2" x14ac:dyDescent="0.25">
      <c r="B58" s="39" t="s">
        <v>29</v>
      </c>
    </row>
  </sheetData>
  <mergeCells count="5">
    <mergeCell ref="F3:L3"/>
    <mergeCell ref="R9:T11"/>
    <mergeCell ref="R15:T17"/>
    <mergeCell ref="R20:T32"/>
    <mergeCell ref="P3:P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D3E12-F004-42E5-9286-35E1C7A52AE0}">
  <sheetPr>
    <tabColor rgb="FFFFFF00"/>
  </sheetPr>
  <dimension ref="A1"/>
  <sheetViews>
    <sheetView workbookViewId="0">
      <selection activeCell="G28" sqref="G2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1326-DB12-46C3-8E29-3B234EC47EAF}">
  <dimension ref="A1:AC23"/>
  <sheetViews>
    <sheetView showGridLines="0" topLeftCell="G1" workbookViewId="0">
      <selection activeCell="O12" sqref="O12:P22"/>
    </sheetView>
  </sheetViews>
  <sheetFormatPr defaultRowHeight="15" x14ac:dyDescent="0.25"/>
  <cols>
    <col min="1" max="1" width="18" customWidth="1"/>
    <col min="2" max="2" width="12.140625" bestFit="1" customWidth="1"/>
    <col min="3" max="3" width="7.85546875" bestFit="1" customWidth="1"/>
    <col min="4" max="4" width="10.140625" hidden="1" customWidth="1"/>
    <col min="5" max="6" width="10.140625" bestFit="1" customWidth="1"/>
    <col min="7" max="7" width="14.140625" customWidth="1"/>
    <col min="8" max="8" width="10.5703125" bestFit="1" customWidth="1"/>
    <col min="9" max="9" width="20.42578125" customWidth="1"/>
    <col min="10" max="11" width="19.85546875" customWidth="1"/>
    <col min="12" max="12" width="14" bestFit="1" customWidth="1"/>
    <col min="13" max="13" width="22.42578125" bestFit="1" customWidth="1"/>
    <col min="14" max="14" width="3.85546875" customWidth="1"/>
    <col min="15" max="15" width="22.85546875" bestFit="1" customWidth="1"/>
    <col min="16" max="16" width="102.85546875" bestFit="1" customWidth="1"/>
  </cols>
  <sheetData>
    <row r="1" spans="1:29" x14ac:dyDescent="0.25">
      <c r="E1" s="112" t="s">
        <v>105</v>
      </c>
      <c r="F1" s="112" t="s">
        <v>105</v>
      </c>
      <c r="G1" s="124" t="s">
        <v>98</v>
      </c>
      <c r="H1" s="124"/>
    </row>
    <row r="2" spans="1:29" ht="30" x14ac:dyDescent="0.25">
      <c r="A2" s="111" t="s">
        <v>107</v>
      </c>
      <c r="B2" s="52" t="s">
        <v>86</v>
      </c>
      <c r="C2" s="52" t="s">
        <v>31</v>
      </c>
      <c r="D2" s="52" t="s">
        <v>32</v>
      </c>
      <c r="E2" s="52" t="s">
        <v>32</v>
      </c>
      <c r="F2" s="52" t="s">
        <v>96</v>
      </c>
      <c r="G2" s="53" t="s">
        <v>80</v>
      </c>
      <c r="H2" s="95" t="s">
        <v>33</v>
      </c>
      <c r="I2" s="52" t="s">
        <v>84</v>
      </c>
      <c r="J2" s="52" t="s">
        <v>85</v>
      </c>
      <c r="K2" s="95" t="s">
        <v>90</v>
      </c>
      <c r="L2" s="52" t="s">
        <v>83</v>
      </c>
      <c r="M2" s="52" t="s">
        <v>36</v>
      </c>
      <c r="N2" s="54"/>
      <c r="O2" s="54" t="s">
        <v>89</v>
      </c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5"/>
    </row>
    <row r="3" spans="1:29" x14ac:dyDescent="0.25">
      <c r="A3" s="56"/>
      <c r="B3" t="s">
        <v>37</v>
      </c>
      <c r="C3" s="56" t="s">
        <v>38</v>
      </c>
      <c r="D3" s="57"/>
      <c r="E3" s="58">
        <v>100</v>
      </c>
      <c r="F3" s="59">
        <v>50</v>
      </c>
      <c r="G3" s="60">
        <f>IFERROR(-H3/F3,0)</f>
        <v>1</v>
      </c>
      <c r="H3" s="61">
        <f>+F3-E3</f>
        <v>-50</v>
      </c>
      <c r="K3" s="94">
        <f>+I3+J3</f>
        <v>0</v>
      </c>
      <c r="O3" s="62" t="s">
        <v>34</v>
      </c>
      <c r="P3" s="62" t="s">
        <v>39</v>
      </c>
    </row>
    <row r="4" spans="1:29" x14ac:dyDescent="0.25">
      <c r="B4" t="s">
        <v>40</v>
      </c>
      <c r="C4" s="56" t="s">
        <v>38</v>
      </c>
      <c r="D4" s="63"/>
      <c r="E4" s="64"/>
      <c r="F4" s="65"/>
      <c r="G4" s="60">
        <f t="shared" ref="G4:G9" si="0">IFERROR(-H4/F4,0)</f>
        <v>0</v>
      </c>
      <c r="H4" s="61">
        <f t="shared" ref="H4:H9" si="1">+F4-E4</f>
        <v>0</v>
      </c>
      <c r="K4" s="94">
        <f t="shared" ref="K4:K17" si="2">+I4+J4</f>
        <v>0</v>
      </c>
      <c r="O4" s="62" t="s">
        <v>35</v>
      </c>
      <c r="P4" s="62" t="s">
        <v>41</v>
      </c>
    </row>
    <row r="5" spans="1:29" x14ac:dyDescent="0.25">
      <c r="B5" t="s">
        <v>42</v>
      </c>
      <c r="C5" s="56" t="s">
        <v>38</v>
      </c>
      <c r="D5" s="63"/>
      <c r="E5" s="64"/>
      <c r="F5" s="65"/>
      <c r="G5" s="60">
        <f t="shared" si="0"/>
        <v>0</v>
      </c>
      <c r="H5" s="61">
        <f t="shared" si="1"/>
        <v>0</v>
      </c>
      <c r="K5" s="94">
        <f t="shared" si="2"/>
        <v>0</v>
      </c>
      <c r="O5" s="62" t="s">
        <v>35</v>
      </c>
      <c r="P5" s="62" t="s">
        <v>43</v>
      </c>
    </row>
    <row r="6" spans="1:29" x14ac:dyDescent="0.25">
      <c r="B6" t="s">
        <v>44</v>
      </c>
      <c r="C6" s="56" t="s">
        <v>38</v>
      </c>
      <c r="D6" s="63"/>
      <c r="E6" s="64"/>
      <c r="F6" s="65"/>
      <c r="G6" s="60">
        <f t="shared" si="0"/>
        <v>0</v>
      </c>
      <c r="H6" s="61">
        <f t="shared" si="1"/>
        <v>0</v>
      </c>
      <c r="K6" s="94">
        <f t="shared" si="2"/>
        <v>0</v>
      </c>
      <c r="O6" s="62" t="s">
        <v>35</v>
      </c>
      <c r="P6" s="62" t="s">
        <v>45</v>
      </c>
    </row>
    <row r="7" spans="1:29" x14ac:dyDescent="0.25">
      <c r="B7" t="s">
        <v>46</v>
      </c>
      <c r="C7" s="56" t="s">
        <v>38</v>
      </c>
      <c r="D7" s="63"/>
      <c r="E7" s="64"/>
      <c r="F7" s="65"/>
      <c r="G7" s="60">
        <f t="shared" si="0"/>
        <v>0</v>
      </c>
      <c r="H7" s="61">
        <f t="shared" si="1"/>
        <v>0</v>
      </c>
      <c r="K7" s="94">
        <f t="shared" si="2"/>
        <v>0</v>
      </c>
      <c r="O7" s="62" t="s">
        <v>34</v>
      </c>
      <c r="P7" s="62" t="s">
        <v>47</v>
      </c>
    </row>
    <row r="8" spans="1:29" x14ac:dyDescent="0.25">
      <c r="B8" t="s">
        <v>48</v>
      </c>
      <c r="C8" s="56" t="s">
        <v>38</v>
      </c>
      <c r="D8" s="63"/>
      <c r="E8" s="64"/>
      <c r="F8" s="65"/>
      <c r="G8" s="60">
        <f t="shared" si="0"/>
        <v>0</v>
      </c>
      <c r="H8" s="61">
        <f t="shared" si="1"/>
        <v>0</v>
      </c>
      <c r="K8" s="94">
        <f t="shared" si="2"/>
        <v>0</v>
      </c>
      <c r="O8" s="62" t="s">
        <v>34</v>
      </c>
      <c r="P8" s="62" t="s">
        <v>49</v>
      </c>
    </row>
    <row r="9" spans="1:29" x14ac:dyDescent="0.25">
      <c r="B9" t="s">
        <v>50</v>
      </c>
      <c r="C9" s="56" t="s">
        <v>38</v>
      </c>
      <c r="D9" s="63"/>
      <c r="E9" s="64"/>
      <c r="F9" s="65"/>
      <c r="G9" s="60">
        <f t="shared" si="0"/>
        <v>0</v>
      </c>
      <c r="H9" s="61">
        <f t="shared" si="1"/>
        <v>0</v>
      </c>
      <c r="K9" s="94">
        <f t="shared" si="2"/>
        <v>0</v>
      </c>
      <c r="O9" s="62" t="s">
        <v>34</v>
      </c>
      <c r="P9" s="62" t="s">
        <v>51</v>
      </c>
    </row>
    <row r="10" spans="1:29" x14ac:dyDescent="0.25">
      <c r="C10" s="56"/>
      <c r="K10" s="94"/>
      <c r="O10" s="62" t="s">
        <v>35</v>
      </c>
      <c r="P10" s="62" t="s">
        <v>52</v>
      </c>
    </row>
    <row r="11" spans="1:29" x14ac:dyDescent="0.25">
      <c r="B11" t="s">
        <v>37</v>
      </c>
      <c r="C11" s="56" t="s">
        <v>53</v>
      </c>
      <c r="D11" s="63"/>
      <c r="E11" s="64"/>
      <c r="F11" s="65"/>
      <c r="G11" s="60">
        <f t="shared" ref="G11:G17" si="3">IFERROR(-H11/F11,0)</f>
        <v>0</v>
      </c>
      <c r="H11" s="61">
        <f t="shared" ref="H11:H17" si="4">+F11-E11</f>
        <v>0</v>
      </c>
      <c r="K11" s="94">
        <f t="shared" si="2"/>
        <v>0</v>
      </c>
      <c r="O11" s="62" t="s">
        <v>35</v>
      </c>
      <c r="P11" s="62" t="s">
        <v>54</v>
      </c>
    </row>
    <row r="12" spans="1:29" x14ac:dyDescent="0.25">
      <c r="B12" t="s">
        <v>40</v>
      </c>
      <c r="C12" s="56" t="s">
        <v>53</v>
      </c>
      <c r="D12" s="63"/>
      <c r="E12" s="64"/>
      <c r="F12" s="65"/>
      <c r="G12" s="60">
        <f t="shared" si="3"/>
        <v>0</v>
      </c>
      <c r="H12" s="61">
        <f t="shared" si="4"/>
        <v>0</v>
      </c>
      <c r="K12" s="94">
        <f t="shared" si="2"/>
        <v>0</v>
      </c>
      <c r="O12" s="54" t="s">
        <v>89</v>
      </c>
    </row>
    <row r="13" spans="1:29" x14ac:dyDescent="0.25">
      <c r="B13" t="s">
        <v>42</v>
      </c>
      <c r="C13" s="56" t="s">
        <v>53</v>
      </c>
      <c r="D13" s="63"/>
      <c r="E13" s="64"/>
      <c r="F13" s="65"/>
      <c r="G13" s="60">
        <f t="shared" si="3"/>
        <v>0</v>
      </c>
      <c r="H13" s="61">
        <f t="shared" si="4"/>
        <v>0</v>
      </c>
      <c r="K13" s="94">
        <f t="shared" si="2"/>
        <v>0</v>
      </c>
      <c r="O13" s="62" t="s">
        <v>35</v>
      </c>
      <c r="P13" s="62" t="s">
        <v>55</v>
      </c>
    </row>
    <row r="14" spans="1:29" x14ac:dyDescent="0.25">
      <c r="B14" t="s">
        <v>44</v>
      </c>
      <c r="C14" s="56" t="s">
        <v>53</v>
      </c>
      <c r="D14" s="63"/>
      <c r="E14" s="64"/>
      <c r="F14" s="65"/>
      <c r="G14" s="60">
        <f t="shared" si="3"/>
        <v>0</v>
      </c>
      <c r="H14" s="61">
        <f t="shared" si="4"/>
        <v>0</v>
      </c>
      <c r="K14" s="94">
        <f t="shared" si="2"/>
        <v>0</v>
      </c>
      <c r="O14" s="62" t="s">
        <v>35</v>
      </c>
      <c r="P14" s="62" t="s">
        <v>56</v>
      </c>
    </row>
    <row r="15" spans="1:29" x14ac:dyDescent="0.25">
      <c r="B15" t="s">
        <v>46</v>
      </c>
      <c r="C15" s="56" t="s">
        <v>53</v>
      </c>
      <c r="D15" s="63"/>
      <c r="E15" s="64"/>
      <c r="F15" s="65"/>
      <c r="G15" s="60">
        <f t="shared" si="3"/>
        <v>0</v>
      </c>
      <c r="H15" s="61">
        <f t="shared" si="4"/>
        <v>0</v>
      </c>
      <c r="K15" s="94">
        <f t="shared" si="2"/>
        <v>0</v>
      </c>
      <c r="O15" s="62" t="s">
        <v>35</v>
      </c>
      <c r="P15" s="62" t="s">
        <v>57</v>
      </c>
    </row>
    <row r="16" spans="1:29" x14ac:dyDescent="0.25">
      <c r="B16" t="s">
        <v>48</v>
      </c>
      <c r="C16" s="56" t="s">
        <v>53</v>
      </c>
      <c r="D16" s="63"/>
      <c r="E16" s="64"/>
      <c r="F16" s="65"/>
      <c r="G16" s="60">
        <f t="shared" si="3"/>
        <v>0</v>
      </c>
      <c r="H16" s="61">
        <f t="shared" si="4"/>
        <v>0</v>
      </c>
      <c r="K16" s="94">
        <f t="shared" si="2"/>
        <v>0</v>
      </c>
      <c r="O16" s="62" t="s">
        <v>35</v>
      </c>
      <c r="P16" s="62" t="s">
        <v>58</v>
      </c>
    </row>
    <row r="17" spans="2:16" x14ac:dyDescent="0.25">
      <c r="B17" t="s">
        <v>50</v>
      </c>
      <c r="C17" s="56" t="s">
        <v>53</v>
      </c>
      <c r="D17" s="63"/>
      <c r="E17" s="64"/>
      <c r="F17" s="65"/>
      <c r="G17" s="60">
        <f t="shared" si="3"/>
        <v>0</v>
      </c>
      <c r="H17" s="61">
        <f t="shared" si="4"/>
        <v>0</v>
      </c>
      <c r="K17" s="94">
        <f t="shared" si="2"/>
        <v>0</v>
      </c>
      <c r="O17" s="62" t="s">
        <v>35</v>
      </c>
      <c r="P17" s="62" t="s">
        <v>59</v>
      </c>
    </row>
    <row r="18" spans="2:16" x14ac:dyDescent="0.25">
      <c r="C18" s="56"/>
      <c r="D18" s="56"/>
      <c r="O18" s="62" t="s">
        <v>35</v>
      </c>
      <c r="P18" s="62" t="s">
        <v>60</v>
      </c>
    </row>
    <row r="19" spans="2:16" x14ac:dyDescent="0.25">
      <c r="C19" s="56"/>
      <c r="D19" s="56"/>
      <c r="O19" s="62" t="s">
        <v>35</v>
      </c>
      <c r="P19" s="62" t="s">
        <v>61</v>
      </c>
    </row>
    <row r="20" spans="2:16" x14ac:dyDescent="0.25">
      <c r="C20" s="56"/>
      <c r="D20" s="56"/>
      <c r="O20" s="62" t="s">
        <v>35</v>
      </c>
      <c r="P20" s="62" t="s">
        <v>62</v>
      </c>
    </row>
    <row r="21" spans="2:16" x14ac:dyDescent="0.25">
      <c r="C21" s="56"/>
      <c r="D21" s="56"/>
      <c r="O21" s="62" t="s">
        <v>34</v>
      </c>
      <c r="P21" s="62" t="s">
        <v>63</v>
      </c>
    </row>
    <row r="22" spans="2:16" x14ac:dyDescent="0.25">
      <c r="C22" s="56"/>
      <c r="D22" s="56"/>
      <c r="O22" s="62"/>
      <c r="P22" s="62" t="s">
        <v>64</v>
      </c>
    </row>
    <row r="23" spans="2:16" x14ac:dyDescent="0.25">
      <c r="C23" s="56"/>
      <c r="D23" s="56"/>
    </row>
  </sheetData>
  <mergeCells count="1">
    <mergeCell ref="G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359F-623B-4FD0-89A0-CF9114E7D531}">
  <dimension ref="A2:L17"/>
  <sheetViews>
    <sheetView showGridLines="0" workbookViewId="0">
      <selection activeCell="J15" sqref="J15"/>
    </sheetView>
  </sheetViews>
  <sheetFormatPr defaultRowHeight="15" x14ac:dyDescent="0.25"/>
  <cols>
    <col min="1" max="1" width="2" style="66" bestFit="1" customWidth="1"/>
    <col min="2" max="2" width="26.85546875" customWidth="1"/>
    <col min="3" max="3" width="17.140625" customWidth="1"/>
    <col min="4" max="7" width="14.5703125" customWidth="1"/>
    <col min="8" max="8" width="12.5703125" customWidth="1"/>
  </cols>
  <sheetData>
    <row r="2" spans="1:12" x14ac:dyDescent="0.25">
      <c r="C2" s="113" t="s">
        <v>108</v>
      </c>
      <c r="D2" s="114"/>
      <c r="E2" s="115"/>
    </row>
    <row r="4" spans="1:12" ht="30" x14ac:dyDescent="0.25">
      <c r="D4" s="67" t="s">
        <v>65</v>
      </c>
      <c r="E4" s="67" t="s">
        <v>66</v>
      </c>
      <c r="F4" s="67" t="s">
        <v>67</v>
      </c>
      <c r="G4" s="67" t="s">
        <v>68</v>
      </c>
      <c r="H4" s="67" t="s">
        <v>69</v>
      </c>
      <c r="J4" s="67" t="s">
        <v>87</v>
      </c>
      <c r="L4" s="26" t="s">
        <v>94</v>
      </c>
    </row>
    <row r="5" spans="1:12" x14ac:dyDescent="0.25">
      <c r="C5" t="s">
        <v>95</v>
      </c>
      <c r="D5" s="68"/>
      <c r="E5" s="68"/>
      <c r="F5" s="68"/>
      <c r="G5" s="69" t="e">
        <f>D5/F5</f>
        <v>#DIV/0!</v>
      </c>
      <c r="H5" s="70" t="e">
        <f>E5/D5</f>
        <v>#DIV/0!</v>
      </c>
    </row>
    <row r="6" spans="1:12" x14ac:dyDescent="0.25">
      <c r="C6" t="s">
        <v>96</v>
      </c>
      <c r="D6" s="68"/>
      <c r="E6" s="68"/>
      <c r="F6" s="68"/>
      <c r="G6" s="69" t="e">
        <f>D6/F6</f>
        <v>#DIV/0!</v>
      </c>
      <c r="H6" s="70" t="e">
        <f>E6/D6</f>
        <v>#DIV/0!</v>
      </c>
    </row>
    <row r="7" spans="1:12" x14ac:dyDescent="0.25">
      <c r="C7" s="71" t="s">
        <v>70</v>
      </c>
      <c r="D7" s="72">
        <f>D5-D6</f>
        <v>0</v>
      </c>
      <c r="E7" s="72">
        <f>E5-E6</f>
        <v>0</v>
      </c>
      <c r="F7" s="73">
        <f>F5-F6</f>
        <v>0</v>
      </c>
      <c r="G7" s="74" t="e">
        <f>D7/F7</f>
        <v>#DIV/0!</v>
      </c>
      <c r="H7" s="75" t="e">
        <f>E7/D7</f>
        <v>#DIV/0!</v>
      </c>
    </row>
    <row r="9" spans="1:12" x14ac:dyDescent="0.25">
      <c r="L9" s="26" t="s">
        <v>97</v>
      </c>
    </row>
    <row r="11" spans="1:12" ht="15.75" thickBot="1" x14ac:dyDescent="0.3">
      <c r="B11" s="125" t="s">
        <v>71</v>
      </c>
      <c r="C11" s="125"/>
      <c r="D11" s="125"/>
      <c r="E11" s="125"/>
      <c r="F11" s="125"/>
      <c r="G11" s="125"/>
      <c r="H11" s="125"/>
    </row>
    <row r="12" spans="1:12" ht="30" x14ac:dyDescent="0.25">
      <c r="A12" s="76">
        <v>1</v>
      </c>
      <c r="B12" s="77" t="s">
        <v>72</v>
      </c>
      <c r="C12" s="78"/>
      <c r="D12" s="78"/>
      <c r="E12" s="78"/>
      <c r="F12" s="78"/>
      <c r="G12" s="78"/>
      <c r="H12" s="79"/>
    </row>
    <row r="13" spans="1:12" ht="60" x14ac:dyDescent="0.25">
      <c r="A13" s="76"/>
      <c r="B13" s="80" t="s">
        <v>73</v>
      </c>
      <c r="C13" s="81"/>
      <c r="D13" s="81"/>
      <c r="E13" s="81"/>
      <c r="F13" s="81"/>
      <c r="G13" s="81"/>
      <c r="H13" s="82"/>
    </row>
    <row r="14" spans="1:12" ht="45" x14ac:dyDescent="0.25">
      <c r="A14" s="76">
        <v>2</v>
      </c>
      <c r="B14" s="83" t="s">
        <v>74</v>
      </c>
      <c r="C14" s="81"/>
      <c r="D14" s="81"/>
      <c r="E14" s="81"/>
      <c r="F14" s="81"/>
      <c r="G14" s="81"/>
      <c r="H14" s="82"/>
    </row>
    <row r="15" spans="1:12" ht="30" x14ac:dyDescent="0.25">
      <c r="A15" s="76">
        <v>3</v>
      </c>
      <c r="B15" s="83" t="s">
        <v>109</v>
      </c>
      <c r="C15" s="81"/>
      <c r="D15" s="81"/>
      <c r="E15" s="81"/>
      <c r="F15" s="81"/>
      <c r="G15" s="81"/>
      <c r="H15" s="82"/>
    </row>
    <row r="16" spans="1:12" x14ac:dyDescent="0.25">
      <c r="A16" s="76"/>
    </row>
    <row r="17" spans="1:1" x14ac:dyDescent="0.25">
      <c r="A17" s="76"/>
    </row>
  </sheetData>
  <mergeCells count="1">
    <mergeCell ref="B11:H11"/>
  </mergeCells>
  <pageMargins left="0.7" right="0.7" top="0.75" bottom="0.75" header="0.3" footer="0.3"/>
  <ignoredErrors>
    <ignoredError sqref="G5:H7" evalError="1"/>
  </ignoredError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FS Rollforward Template</vt:lpstr>
      <vt:lpstr>Insert RPT119 or 119A</vt:lpstr>
      <vt:lpstr>SWB</vt:lpstr>
      <vt:lpstr>Professional 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Grandy, Tracie</dc:creator>
  <cp:lastModifiedBy>Grandy, Tracie L</cp:lastModifiedBy>
  <dcterms:created xsi:type="dcterms:W3CDTF">2023-11-03T18:13:08Z</dcterms:created>
  <dcterms:modified xsi:type="dcterms:W3CDTF">2024-09-06T18:56:39Z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792c8cef-6f2b-4af1-b4ac-d815ff795cd6_Enabled">
    <vt:lpwstr>true</vt:lpwstr>
  </property>
  <property fmtid="{D5CDD505-2E9C-101B-9397-08002B2CF9AE}" pid="5" name="MSIP_Label_792c8cef-6f2b-4af1-b4ac-d815ff795cd6_SetDate">
    <vt:lpwstr>2023-11-03T18:13:17Z</vt:lpwstr>
  </property>
  <property fmtid="{D5CDD505-2E9C-101B-9397-08002B2CF9AE}" pid="6" name="MSIP_Label_792c8cef-6f2b-4af1-b4ac-d815ff795cd6_Method">
    <vt:lpwstr>Standard</vt:lpwstr>
  </property>
  <property fmtid="{D5CDD505-2E9C-101B-9397-08002B2CF9AE}" pid="7" name="MSIP_Label_792c8cef-6f2b-4af1-b4ac-d815ff795cd6_Name">
    <vt:lpwstr>VUMC General</vt:lpwstr>
  </property>
  <property fmtid="{D5CDD505-2E9C-101B-9397-08002B2CF9AE}" pid="8" name="MSIP_Label_792c8cef-6f2b-4af1-b4ac-d815ff795cd6_SiteId">
    <vt:lpwstr>ef575030-1424-4ed8-b83c-12c533d879ab</vt:lpwstr>
  </property>
  <property fmtid="{D5CDD505-2E9C-101B-9397-08002B2CF9AE}" pid="9" name="MSIP_Label_792c8cef-6f2b-4af1-b4ac-d815ff795cd6_ActionId">
    <vt:lpwstr>ae5bbcb5-ce75-4b6f-bc60-8af754d741b2</vt:lpwstr>
  </property>
  <property fmtid="{D5CDD505-2E9C-101B-9397-08002B2CF9AE}" pid="10" name="MSIP_Label_792c8cef-6f2b-4af1-b4ac-d815ff795cd6_ContentBits">
    <vt:lpwstr>0</vt:lpwstr>
  </property>
</Properties>
</file>